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12432"/>
  </bookViews>
  <sheets>
    <sheet name="Início" sheetId="4" r:id="rId1"/>
    <sheet name="Relatórios" sheetId="3" r:id="rId2"/>
    <sheet name="Planilhas de Gastos Mensais" sheetId="1" r:id="rId3"/>
    <sheet name="Sheet2" sheetId="2" state="hidden" r:id="rId4"/>
  </sheets>
  <definedNames>
    <definedName name="despesas">'Planilhas de Gastos Mensais'!$C$12:$N$22</definedName>
    <definedName name="meses">Sheet2!$I$8:$J$19</definedName>
    <definedName name="poupança">'Planilhas de Gastos Mensais'!$C$26:$N$29</definedName>
    <definedName name="PoupançaAc">'Planilhas de Gastos Mensais'!$C$29:$N$29</definedName>
    <definedName name="PoupançaMensal">'Planilhas de Gastos Mensais'!$C$26:$N$26</definedName>
    <definedName name="ProcurarMes">VLOOKUP('Planilhas de Gastos Mensais'!A1048576,meses,2)</definedName>
    <definedName name="receitas">'Planilhas de Gastos Mensais'!$C$6:$N$9</definedName>
    <definedName name="teste123">INDEX(despesas,,Sheet2!$J$6)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2" l="1"/>
  <c r="J6" i="2"/>
  <c r="D23" i="1"/>
  <c r="G28" i="1"/>
  <c r="C28" i="1"/>
  <c r="G26" i="1"/>
  <c r="J26" i="1"/>
  <c r="J27" i="1" s="1"/>
  <c r="K26" i="1"/>
  <c r="K27" i="1" s="1"/>
  <c r="E23" i="1"/>
  <c r="F23" i="1"/>
  <c r="G23" i="1"/>
  <c r="H23" i="1"/>
  <c r="I23" i="1"/>
  <c r="J23" i="1"/>
  <c r="K23" i="1"/>
  <c r="L23" i="1"/>
  <c r="M23" i="1"/>
  <c r="N23" i="1"/>
  <c r="C23" i="1"/>
  <c r="C26" i="1" s="1"/>
  <c r="C9" i="1"/>
  <c r="D9" i="1"/>
  <c r="D28" i="1" s="1"/>
  <c r="E9" i="1"/>
  <c r="E26" i="1" s="1"/>
  <c r="F9" i="1"/>
  <c r="F26" i="1" s="1"/>
  <c r="G9" i="1"/>
  <c r="H9" i="1"/>
  <c r="H28" i="1" s="1"/>
  <c r="I9" i="1"/>
  <c r="I28" i="1" s="1"/>
  <c r="J9" i="1"/>
  <c r="J28" i="1" s="1"/>
  <c r="K9" i="1"/>
  <c r="K28" i="1" s="1"/>
  <c r="L9" i="1"/>
  <c r="L28" i="1" s="1"/>
  <c r="M9" i="1"/>
  <c r="M26" i="1" s="1"/>
  <c r="N9" i="1"/>
  <c r="N26" i="1" s="1"/>
  <c r="N28" i="1" l="1"/>
  <c r="L26" i="1"/>
  <c r="L27" i="1" s="1"/>
  <c r="F28" i="1"/>
  <c r="M28" i="1"/>
  <c r="E28" i="1"/>
  <c r="I26" i="1"/>
  <c r="I27" i="1" s="1"/>
  <c r="H26" i="1"/>
  <c r="N27" i="1"/>
  <c r="D26" i="1"/>
  <c r="D27" i="1" s="1"/>
  <c r="C29" i="1"/>
  <c r="D29" i="1" s="1"/>
  <c r="G27" i="1"/>
  <c r="F27" i="1"/>
  <c r="H27" i="1"/>
  <c r="C27" i="1"/>
  <c r="E29" i="1" l="1"/>
  <c r="F29" i="1" s="1"/>
  <c r="G29" i="1" s="1"/>
  <c r="H29" i="1" s="1"/>
  <c r="I29" i="1" s="1"/>
  <c r="J29" i="1" s="1"/>
  <c r="K29" i="1" s="1"/>
  <c r="L29" i="1" s="1"/>
  <c r="M29" i="1" s="1"/>
  <c r="N29" i="1" s="1"/>
  <c r="E27" i="1"/>
  <c r="M27" i="1"/>
</calcChain>
</file>

<file path=xl/sharedStrings.xml><?xml version="1.0" encoding="utf-8"?>
<sst xmlns="http://schemas.openxmlformats.org/spreadsheetml/2006/main" count="63" uniqueCount="38">
  <si>
    <t>Receita 1</t>
  </si>
  <si>
    <t>Receita 2</t>
  </si>
  <si>
    <t>Outra Receita</t>
  </si>
  <si>
    <t>Moradia</t>
  </si>
  <si>
    <t>Carro</t>
  </si>
  <si>
    <t>Seguro</t>
  </si>
  <si>
    <t>Telefone</t>
  </si>
  <si>
    <t>Celular</t>
  </si>
  <si>
    <t>TV a Cabo</t>
  </si>
  <si>
    <t>Internet</t>
  </si>
  <si>
    <t>Luz</t>
  </si>
  <si>
    <t>Água</t>
  </si>
  <si>
    <t>Gás</t>
  </si>
  <si>
    <t>Receitas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</si>
  <si>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</si>
  <si>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</si>
  <si>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</si>
  <si>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</si>
  <si>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</si>
  <si>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</si>
  <si>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</si>
  <si>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</si>
  <si>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</si>
  <si>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</si>
  <si>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</si>
  <si>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</si>
  <si>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Despesas</t>
  </si>
  <si>
    <t>Despesa Total</t>
  </si>
  <si>
    <t>Poupança</t>
  </si>
  <si>
    <t>Poupança Acumulada</t>
  </si>
  <si>
    <t>Poupança Mensal</t>
  </si>
  <si>
    <t>Receita Total</t>
  </si>
  <si>
    <t>% Receita Poupada</t>
  </si>
  <si>
    <t>Meta Poupança</t>
  </si>
  <si>
    <t>Relatórios da Planilha</t>
  </si>
  <si>
    <t>Entretenimento</t>
  </si>
  <si>
    <t>Selecione o Mês Abaixo</t>
  </si>
  <si>
    <t>Meta de Poupança / Renda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</si>
</sst>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0" tint="-0.34998626667073579"/>
      <name val="Calibri Light"/>
      <family val="1"/>
      <scheme val="major"/>
    </font>
    <font>
      <sz val="10"/>
      <color theme="0" tint="-0.34998626667073579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6"/>
      <color theme="4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i/>
      <sz val="24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medium">
        <color theme="4" tint="-0.2499465926084170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21">
    <xf numFmtId="0" fontId="0" fillId="0" borderId="0" xfId="0"/>
    <xf numFmtId="0" fontId="0" fillId="0" borderId="0" xfId="0" applyFill="1"/>
    <xf numFmtId="0" fontId="0" fillId="0" borderId="2" xfId="0" applyFill="1" applyBorder="1"/>
    <xf numFmtId="0" fontId="6" fillId="3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44" fontId="7" fillId="0" borderId="3" xfId="1" applyFont="1" applyFill="1" applyBorder="1"/>
    <xf numFmtId="44" fontId="7" fillId="0" borderId="1" xfId="1" applyFont="1" applyFill="1" applyBorder="1"/>
    <xf numFmtId="0" fontId="8" fillId="0" borderId="0" xfId="0" applyFont="1" applyFill="1" applyBorder="1" applyAlignment="1">
      <alignment horizontal="left"/>
    </xf>
    <xf numFmtId="0" fontId="2" fillId="0" borderId="0" xfId="0" applyFont="1" applyFill="1"/>
    <xf numFmtId="44" fontId="9" fillId="0" borderId="1" xfId="1" applyFont="1" applyFill="1" applyBorder="1"/>
    <xf numFmtId="44" fontId="9" fillId="0" borderId="3" xfId="1" applyFont="1" applyFill="1" applyBorder="1"/>
    <xf numFmtId="9" fontId="10" fillId="0" borderId="3" xfId="2" applyFont="1" applyFill="1" applyBorder="1" applyAlignment="1">
      <alignment horizontal="center"/>
    </xf>
    <xf numFmtId="9" fontId="10" fillId="0" borderId="3" xfId="2" applyFont="1" applyFill="1" applyBorder="1"/>
    <xf numFmtId="44" fontId="0" fillId="0" borderId="0" xfId="0" applyNumberFormat="1" applyFill="1"/>
    <xf numFmtId="44" fontId="7" fillId="0" borderId="0" xfId="1" applyFont="1" applyFill="1" applyBorder="1"/>
    <xf numFmtId="0" fontId="11" fillId="0" borderId="0" xfId="0" applyFont="1"/>
    <xf numFmtId="0" fontId="13" fillId="0" borderId="0" xfId="0" applyFont="1"/>
    <xf numFmtId="0" fontId="12" fillId="2" borderId="0" xfId="0" applyFont="1" applyFill="1" applyAlignment="1">
      <alignment horizontal="center"/>
    </xf>
    <xf numFmtId="9" fontId="12" fillId="2" borderId="0" xfId="2" applyNumberFormat="1" applyFont="1" applyFill="1" applyAlignment="1">
      <alignment horizontal="center"/>
    </xf>
  </cellXfs>
  <cellStyles count="5">
    <cellStyle name="Moeda" xfId="1" builtinId="4"/>
    <cellStyle name="Normal" xfId="0" builtinId="0"/>
    <cellStyle name="Normal 2" xfId="4"/>
    <cellStyle name="Porcentagem" xfId="2" builtinId="5"/>
    <cellStyle name="Título 1 2" xfId="3"/>
  </cellStyles>
  <dxfs count="18">
    <dxf>
      <font>
        <b/>
        <i val="0"/>
        <color theme="6"/>
      </font>
      <fill>
        <patternFill patternType="none">
          <bgColor auto="1"/>
        </patternFill>
      </fill>
      <border>
        <top style="medium">
          <color theme="6"/>
        </top>
        <bottom/>
      </border>
    </dxf>
    <dxf>
      <font>
        <b/>
        <i val="0"/>
        <color theme="1" tint="0.499984740745262"/>
      </font>
      <border>
        <top style="medium">
          <color theme="6"/>
        </top>
        <bottom style="medium">
          <color theme="6"/>
        </bottom>
      </border>
    </dxf>
    <dxf>
      <font>
        <b/>
        <i val="0"/>
        <color theme="0"/>
      </font>
      <fill>
        <patternFill>
          <bgColor rgb="FFCC6600"/>
        </patternFill>
      </fill>
      <border>
        <right style="thick">
          <color theme="0"/>
        </right>
        <top style="thick">
          <color theme="0"/>
        </top>
        <bottom style="thick">
          <color theme="0"/>
        </bottom>
      </border>
    </dxf>
    <dxf>
      <font>
        <b/>
        <i val="0"/>
        <color theme="6"/>
      </font>
      <border>
        <left/>
        <right/>
        <top style="medium">
          <color theme="9" tint="0.39994506668294322"/>
        </top>
        <bottom/>
        <vertical style="thick">
          <color theme="0"/>
        </vertical>
        <horizontal/>
      </border>
    </dxf>
    <dxf>
      <font>
        <b val="0"/>
        <i val="0"/>
        <color theme="1" tint="0.499984740745262"/>
      </font>
      <fill>
        <patternFill patternType="none">
          <fgColor indexed="64"/>
          <bgColor auto="1"/>
        </patternFill>
      </fill>
      <border>
        <top style="medium">
          <color theme="9" tint="0.39994506668294322"/>
        </top>
        <bottom style="thin">
          <color theme="9" tint="0.39994506668294322"/>
        </bottom>
        <vertical style="thick">
          <color theme="0"/>
        </vertical>
        <horizontal/>
      </border>
    </dxf>
    <dxf>
      <font>
        <b val="0"/>
        <i val="0"/>
        <color theme="0" tint="-0.34998626667073579"/>
      </font>
      <border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5"/>
      </font>
      <fill>
        <patternFill patternType="none">
          <bgColor auto="1"/>
        </patternFill>
      </fill>
      <border>
        <top style="medium">
          <color theme="5"/>
        </top>
        <bottom/>
      </border>
    </dxf>
    <dxf>
      <font>
        <b/>
        <i val="0"/>
        <color theme="1" tint="0.499984740745262"/>
      </font>
      <border>
        <top style="medium">
          <color theme="5"/>
        </top>
        <bottom style="medium">
          <color theme="5"/>
        </bottom>
      </border>
    </dxf>
    <dxf>
      <font>
        <b/>
        <i val="0"/>
        <color theme="0"/>
      </font>
      <fill>
        <patternFill>
          <bgColor theme="5"/>
        </patternFill>
      </fill>
      <border>
        <right style="thick">
          <color theme="0"/>
        </right>
        <top style="thick">
          <color theme="0"/>
        </top>
        <bottom style="thick">
          <color theme="0"/>
        </bottom>
      </border>
    </dxf>
    <dxf>
      <font>
        <b/>
        <i val="0"/>
        <color theme="5"/>
      </font>
      <border>
        <left/>
        <right/>
        <top style="medium">
          <color rgb="FF00B050"/>
        </top>
        <bottom/>
        <vertical style="thick">
          <color theme="0"/>
        </vertical>
        <horizontal/>
      </border>
    </dxf>
    <dxf>
      <font>
        <b val="0"/>
        <i val="0"/>
        <color theme="1" tint="0.499984740745262"/>
      </font>
      <fill>
        <patternFill patternType="none">
          <fgColor indexed="64"/>
          <bgColor auto="1"/>
        </patternFill>
      </fill>
      <border>
        <top style="medium">
          <color rgb="FF00B050"/>
        </top>
        <bottom style="thin">
          <color rgb="FF00B050"/>
        </bottom>
        <vertical style="thick">
          <color theme="0"/>
        </vertical>
      </border>
    </dxf>
    <dxf>
      <font>
        <b val="0"/>
        <i val="0"/>
        <color theme="0" tint="-0.34998626667073579"/>
      </font>
      <border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4"/>
      </font>
      <fill>
        <patternFill patternType="none">
          <bgColor auto="1"/>
        </patternFill>
      </fill>
      <border>
        <top style="medium">
          <color theme="4"/>
        </top>
        <bottom/>
      </border>
    </dxf>
    <dxf>
      <font>
        <b/>
        <i val="0"/>
        <color theme="1" tint="0.499984740745262"/>
      </font>
      <border>
        <top style="medium">
          <color theme="4"/>
        </top>
        <bottom style="medium">
          <color theme="4"/>
        </bottom>
      </border>
    </dxf>
    <dxf>
      <font>
        <b/>
        <i val="0"/>
        <color theme="0"/>
      </font>
      <fill>
        <patternFill>
          <bgColor rgb="FF00B0F0"/>
        </patternFill>
      </fill>
      <border>
        <right style="thick">
          <color theme="0"/>
        </right>
        <top style="thick">
          <color theme="0"/>
        </top>
        <bottom style="thick">
          <color theme="0"/>
        </bottom>
      </border>
    </dxf>
    <dxf>
      <border>
        <left/>
        <right/>
        <top style="medium">
          <color rgb="FF00B0F0"/>
        </top>
        <bottom/>
        <vertical style="thick">
          <color theme="0"/>
        </vertical>
        <horizontal/>
      </border>
    </dxf>
    <dxf>
      <font>
        <b/>
        <i val="0"/>
        <color theme="1" tint="0.499984740745262"/>
      </font>
      <fill>
        <patternFill patternType="none">
          <fgColor indexed="64"/>
          <bgColor auto="1"/>
        </patternFill>
      </fill>
      <border>
        <top style="medium">
          <color rgb="FF00B0F0"/>
        </top>
        <bottom style="thin">
          <color rgb="FF00B0F0"/>
        </bottom>
        <vertical style="thick">
          <color theme="0"/>
        </vertical>
      </border>
    </dxf>
    <dxf>
      <font>
        <b val="0"/>
        <i val="0"/>
        <color theme="0" tint="-0.34998626667073579"/>
      </font>
      <fill>
        <patternFill patternType="none">
          <bgColor auto="1"/>
        </patternFill>
      </fill>
      <border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</dxfs>
  <tableStyles count="3" defaultTableStyle="TableStyleMedium2" defaultPivotStyle="PivotStyleLight16">
    <tableStyle name="Family Budget Cash Available" pivot="0" count="6">
      <tableStyleElement type="wholeTable" dxfId="17"/>
      <tableStyleElement type="headerRow" dxfId="16"/>
      <tableStyleElement type="totalRow" dxfId="15"/>
      <tableStyleElement type="firstColumn" dxfId="14"/>
      <tableStyleElement type="firstHeaderCell" dxfId="13"/>
      <tableStyleElement type="firstTotalCell" dxfId="12"/>
    </tableStyle>
    <tableStyle name="Family Budget Cash Available 2" pivot="0" count="6">
      <tableStyleElement type="wholeTable" dxfId="11"/>
      <tableStyleElement type="headerRow" dxfId="10"/>
      <tableStyleElement type="totalRow" dxfId="9"/>
      <tableStyleElement type="firstColumn" dxfId="8"/>
      <tableStyleElement type="firstHeaderCell" dxfId="7"/>
      <tableStyleElement type="firstTotalCell" dxfId="6"/>
    </tableStyle>
    <tableStyle name="Family Budget Cash Available 3" pivot="0" count="6">
      <tableStyleElement type="wholeTable" dxfId="5"/>
      <tableStyleElement type="headerRow" dxfId="4"/>
      <tableStyleElement type="totalRow" dxfId="3"/>
      <tableStyleElement type="firstColumn" dxfId="2"/>
      <tableStyleElement type="firstHeaderCell" dxfId="1"/>
      <tableStyleElement type="firstTotal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4089377829807934"/>
          <c:y val="0.17380968683262418"/>
          <c:w val="0.72923521016084802"/>
          <c:h val="0.634893138357705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Sheet2!$P$8</c:f>
              <c:strCache>
                <c:ptCount val="1"/>
                <c:pt idx="0">
                  <c:v>Despesas de Janeiro</c:v>
                </c:pt>
              </c:strCache>
            </c:strRef>
          </c:tx>
          <c:spPr>
            <a:solidFill>
              <a:srgbClr val="FF0000">
                <a:alpha val="85000"/>
              </a:srgb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cat>
            <c:strRef>
              <c:f>'Planilhas de Gastos Mensais'!$B$12:$B$22</c:f>
              <c:strCache>
                <c:ptCount val="11"/>
                <c:pt idx="0">
                  <c:v>Moradia</c:v>
                </c:pt>
                <c:pt idx="1">
                  <c:v>Carro</c:v>
                </c:pt>
                <c:pt idx="2">
                  <c:v>Seguro</c:v>
                </c:pt>
                <c:pt idx="3">
                  <c:v>Telefone</c:v>
                </c:pt>
                <c:pt idx="4">
                  <c:v>Celular</c:v>
                </c:pt>
                <c:pt idx="5">
                  <c:v>TV a Cabo</c:v>
                </c:pt>
                <c:pt idx="6">
                  <c:v>Internet</c:v>
                </c:pt>
                <c:pt idx="7">
                  <c:v>Luz</c:v>
                </c:pt>
                <c:pt idx="8">
                  <c:v>Água</c:v>
                </c:pt>
                <c:pt idx="9">
                  <c:v>Gás</c:v>
                </c:pt>
                <c:pt idx="10">
                  <c:v>Entretenimento</c:v>
                </c:pt>
              </c:strCache>
            </c:strRef>
          </c:cat>
          <c:val>
            <c:numRef>
              <c:f>[0]!teste123</c:f>
              <c:numCache>
                <c:formatCode>_("R$"* #,##0.00_);_("R$"* \(#,##0.00\);_("R$"* "-"??_);_(@_)</c:formatCode>
                <c:ptCount val="11"/>
                <c:pt idx="0">
                  <c:v>200</c:v>
                </c:pt>
                <c:pt idx="1">
                  <c:v>300</c:v>
                </c:pt>
                <c:pt idx="2">
                  <c:v>100</c:v>
                </c:pt>
                <c:pt idx="3">
                  <c:v>80</c:v>
                </c:pt>
                <c:pt idx="4">
                  <c:v>30</c:v>
                </c:pt>
                <c:pt idx="5">
                  <c:v>40</c:v>
                </c:pt>
                <c:pt idx="6">
                  <c:v>100</c:v>
                </c:pt>
                <c:pt idx="7">
                  <c:v>240</c:v>
                </c:pt>
                <c:pt idx="8">
                  <c:v>60</c:v>
                </c:pt>
                <c:pt idx="9">
                  <c:v>50</c:v>
                </c:pt>
                <c:pt idx="10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5973120"/>
        <c:axId val="155975040"/>
      </c:barChart>
      <c:catAx>
        <c:axId val="155973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5975040"/>
        <c:crosses val="autoZero"/>
        <c:auto val="1"/>
        <c:lblAlgn val="ctr"/>
        <c:lblOffset val="100"/>
        <c:noMultiLvlLbl val="0"/>
      </c:catAx>
      <c:valAx>
        <c:axId val="1559750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5973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'Planilhas de Gastos Mensais'!$B$26</c:f>
              <c:strCache>
                <c:ptCount val="1"/>
                <c:pt idx="0">
                  <c:v>Poupança Mensal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'Planilhas de Gastos Mensais'!$C$3:$N$3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'Planilhas de Gastos Mensais'!$C$26:$N$26</c:f>
              <c:numCache>
                <c:formatCode>_("R$"* #,##0.00_);_("R$"* \(#,##0.00\);_("R$"* "-"??_);_(@_)</c:formatCode>
                <c:ptCount val="12"/>
                <c:pt idx="0">
                  <c:v>600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1"/>
        <c:axId val="158861184"/>
        <c:axId val="158862720"/>
      </c:barChart>
      <c:lineChart>
        <c:grouping val="stacked"/>
        <c:varyColors val="0"/>
        <c:ser>
          <c:idx val="1"/>
          <c:order val="1"/>
          <c:tx>
            <c:strRef>
              <c:f>'Planilhas de Gastos Mensais'!$B$28</c:f>
              <c:strCache>
                <c:ptCount val="1"/>
                <c:pt idx="0">
                  <c:v>Meta Poupança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strRef>
              <c:f>'Planilhas de Gastos Mensais'!$C$3:$N$3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'Planilhas de Gastos Mensais'!$C$28:$N$28</c:f>
              <c:numCache>
                <c:formatCode>_("R$"* #,##0.00_);_("R$"* \(#,##0.00\);_("R$"* "-"??_);_(@_)</c:formatCode>
                <c:ptCount val="12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61184"/>
        <c:axId val="158862720"/>
      </c:lineChart>
      <c:catAx>
        <c:axId val="15886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8862720"/>
        <c:crosses val="autoZero"/>
        <c:auto val="1"/>
        <c:lblAlgn val="ctr"/>
        <c:lblOffset val="100"/>
        <c:noMultiLvlLbl val="0"/>
      </c:catAx>
      <c:valAx>
        <c:axId val="158862720"/>
        <c:scaling>
          <c:orientation val="minMax"/>
        </c:scaling>
        <c:delete val="0"/>
        <c:axPos val="l"/>
        <c:numFmt formatCode="_(&quot;R$&quot;* #,##0.00_);_(&quot;R$&quot;* \(#,##0.00\);_(&quot;R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886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'Planilhas de Gastos Mensais'!$B$29</c:f>
              <c:strCache>
                <c:ptCount val="1"/>
                <c:pt idx="0">
                  <c:v>Poupança Acumulada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</c:spPr>
          <c:cat>
            <c:strRef>
              <c:f>'Planilhas de Gastos Mensais'!$C$3:$N$3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'Planilhas de Gastos Mensais'!$C$29:$N$29</c:f>
              <c:numCache>
                <c:formatCode>_("R$"* #,##0.00_);_("R$"* \(#,##0.00\);_("R$"* "-"??_);_(@_)</c:formatCode>
                <c:ptCount val="12"/>
                <c:pt idx="0">
                  <c:v>600</c:v>
                </c:pt>
                <c:pt idx="1">
                  <c:v>2600</c:v>
                </c:pt>
                <c:pt idx="2">
                  <c:v>4600</c:v>
                </c:pt>
                <c:pt idx="3">
                  <c:v>6600</c:v>
                </c:pt>
                <c:pt idx="4">
                  <c:v>8600</c:v>
                </c:pt>
                <c:pt idx="5">
                  <c:v>10600</c:v>
                </c:pt>
                <c:pt idx="6">
                  <c:v>12600</c:v>
                </c:pt>
                <c:pt idx="7">
                  <c:v>14600</c:v>
                </c:pt>
                <c:pt idx="8">
                  <c:v>16600</c:v>
                </c:pt>
                <c:pt idx="9">
                  <c:v>18600</c:v>
                </c:pt>
                <c:pt idx="10">
                  <c:v>20600</c:v>
                </c:pt>
                <c:pt idx="11">
                  <c:v>22600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870528"/>
        <c:axId val="158876416"/>
      </c:areaChart>
      <c:catAx>
        <c:axId val="15887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8876416"/>
        <c:crosses val="autoZero"/>
        <c:auto val="1"/>
        <c:lblAlgn val="ctr"/>
        <c:lblOffset val="100"/>
        <c:noMultiLvlLbl val="0"/>
      </c:catAx>
      <c:valAx>
        <c:axId val="15887641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8870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79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effectLst>
        <a:innerShdw dist="12700" dir="16200000">
          <a:schemeClr val="lt1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effectLst>
        <a:innerShdw dist="12700" dir="16200000">
          <a:schemeClr val="lt1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://queroinvestiragora.com/ebook-1?utm_source=planilha&amp;utm_medium=planilha&amp;utm_campaign=planilha%20de%20gastos%20mensai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21</xdr:col>
      <xdr:colOff>142874</xdr:colOff>
      <xdr:row>39</xdr:row>
      <xdr:rowOff>73952</xdr:rowOff>
    </xdr:to>
    <xdr:pic>
      <xdr:nvPicPr>
        <xdr:cNvPr id="5" name="Picture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381000"/>
          <a:ext cx="12334875" cy="71224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590549</xdr:colOff>
      <xdr:row>19</xdr:row>
      <xdr:rowOff>123825</xdr:rowOff>
    </xdr:from>
    <xdr:to>
      <xdr:col>17</xdr:col>
      <xdr:colOff>390524</xdr:colOff>
      <xdr:row>35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590550</xdr:colOff>
      <xdr:row>4</xdr:row>
      <xdr:rowOff>0</xdr:rowOff>
    </xdr:from>
    <xdr:to>
      <xdr:col>17</xdr:col>
      <xdr:colOff>419100</xdr:colOff>
      <xdr:row>18</xdr:row>
      <xdr:rowOff>61911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4</xdr:row>
      <xdr:rowOff>0</xdr:rowOff>
    </xdr:from>
    <xdr:to>
      <xdr:col>26</xdr:col>
      <xdr:colOff>304800</xdr:colOff>
      <xdr:row>18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showGridLines="0" showRowColHeaders="0" tabSelected="1" workbookViewId="0">
      <selection activeCell="X24" sqref="X2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F9"/>
  <sheetViews>
    <sheetView showGridLines="0" showRowColHeaders="0" topLeftCell="E1" workbookViewId="0">
      <selection activeCell="G21" sqref="G21"/>
    </sheetView>
  </sheetViews>
  <sheetFormatPr defaultRowHeight="14.4" x14ac:dyDescent="0.3"/>
  <sheetData>
    <row r="2" spans="6:6" ht="31.2" x14ac:dyDescent="0.6">
      <c r="F2" s="18" t="s">
        <v>34</v>
      </c>
    </row>
    <row r="4" spans="6:6" ht="21" x14ac:dyDescent="0.4">
      <c r="F4" s="17" t="s">
        <v>36</v>
      </c>
    </row>
    <row r="5" spans="6:6" x14ac:dyDescent="0.3">
      <c r="F5" s="19" t="s">
        <v>14</v>
      </c>
    </row>
    <row r="8" spans="6:6" ht="21" x14ac:dyDescent="0.4">
      <c r="F8" s="17" t="s">
        <v>37</v>
      </c>
    </row>
    <row r="9" spans="6:6" x14ac:dyDescent="0.3">
      <c r="F9" s="20">
        <v>0.2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Sheet2!$M$8:$M$19</xm:f>
          </x14:formula1>
          <xm:sqref>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3"/>
  <sheetViews>
    <sheetView showGridLines="0" showRowColHeaders="0" workbookViewId="0">
      <selection activeCell="R31" sqref="R31"/>
    </sheetView>
  </sheetViews>
  <sheetFormatPr defaultColWidth="9.109375" defaultRowHeight="14.4" x14ac:dyDescent="0.3"/>
  <cols>
    <col min="1" max="1" width="9.109375" style="1"/>
    <col min="2" max="2" width="20.109375" style="1" bestFit="1" customWidth="1"/>
    <col min="3" max="14" width="13" style="1" customWidth="1"/>
    <col min="15" max="15" width="9.109375" style="1"/>
    <col min="16" max="16" width="22" style="1" bestFit="1" customWidth="1"/>
    <col min="17" max="16384" width="9.109375" style="1"/>
  </cols>
  <sheetData>
    <row r="3" spans="2:14" x14ac:dyDescent="0.3"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</row>
    <row r="5" spans="2:14" ht="21.6" thickBot="1" x14ac:dyDescent="0.45">
      <c r="B5" s="3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3">
      <c r="B6" s="4" t="s">
        <v>0</v>
      </c>
      <c r="C6" s="7">
        <v>2000</v>
      </c>
      <c r="D6" s="7">
        <v>2000</v>
      </c>
      <c r="E6" s="7">
        <v>2000</v>
      </c>
      <c r="F6" s="7">
        <v>2000</v>
      </c>
      <c r="G6" s="7">
        <v>2000</v>
      </c>
      <c r="H6" s="7">
        <v>2000</v>
      </c>
      <c r="I6" s="7">
        <v>2000</v>
      </c>
      <c r="J6" s="7">
        <v>2000</v>
      </c>
      <c r="K6" s="7">
        <v>2000</v>
      </c>
      <c r="L6" s="7">
        <v>2000</v>
      </c>
      <c r="M6" s="7">
        <v>2000</v>
      </c>
      <c r="N6" s="7">
        <v>2000</v>
      </c>
    </row>
    <row r="7" spans="2:14" x14ac:dyDescent="0.3">
      <c r="B7" s="5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x14ac:dyDescent="0.3">
      <c r="B8" s="5" t="s">
        <v>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2:14" x14ac:dyDescent="0.3">
      <c r="B9" s="9" t="s">
        <v>31</v>
      </c>
      <c r="C9" s="11">
        <f>IF(C6="","",SUM(C6:C8))</f>
        <v>2000</v>
      </c>
      <c r="D9" s="11">
        <f t="shared" ref="D9:N9" si="0">IF(D6="","",SUM(D6:D8))</f>
        <v>2000</v>
      </c>
      <c r="E9" s="11">
        <f t="shared" si="0"/>
        <v>2000</v>
      </c>
      <c r="F9" s="11">
        <f t="shared" si="0"/>
        <v>2000</v>
      </c>
      <c r="G9" s="11">
        <f t="shared" si="0"/>
        <v>2000</v>
      </c>
      <c r="H9" s="11">
        <f t="shared" si="0"/>
        <v>2000</v>
      </c>
      <c r="I9" s="11">
        <f t="shared" si="0"/>
        <v>2000</v>
      </c>
      <c r="J9" s="11">
        <f t="shared" si="0"/>
        <v>2000</v>
      </c>
      <c r="K9" s="11">
        <f t="shared" si="0"/>
        <v>2000</v>
      </c>
      <c r="L9" s="11">
        <f t="shared" si="0"/>
        <v>2000</v>
      </c>
      <c r="M9" s="11">
        <f t="shared" si="0"/>
        <v>2000</v>
      </c>
      <c r="N9" s="11">
        <f t="shared" si="0"/>
        <v>2000</v>
      </c>
    </row>
    <row r="11" spans="2:14" ht="21.6" thickBot="1" x14ac:dyDescent="0.45">
      <c r="B11" s="3" t="s">
        <v>26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x14ac:dyDescent="0.3">
      <c r="B12" s="4" t="s">
        <v>3</v>
      </c>
      <c r="C12" s="7">
        <v>200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2:14" x14ac:dyDescent="0.3">
      <c r="B13" s="5" t="s">
        <v>4</v>
      </c>
      <c r="C13" s="8">
        <v>300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2:14" x14ac:dyDescent="0.3">
      <c r="B14" s="5" t="s">
        <v>5</v>
      </c>
      <c r="C14" s="8">
        <v>100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2:14" x14ac:dyDescent="0.3">
      <c r="B15" s="5" t="s">
        <v>6</v>
      </c>
      <c r="C15" s="8">
        <v>80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x14ac:dyDescent="0.3">
      <c r="B16" s="5" t="s">
        <v>7</v>
      </c>
      <c r="C16" s="7">
        <v>30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2:16" x14ac:dyDescent="0.3">
      <c r="B17" s="5" t="s">
        <v>8</v>
      </c>
      <c r="C17" s="8">
        <v>40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6" x14ac:dyDescent="0.3">
      <c r="B18" s="5" t="s">
        <v>9</v>
      </c>
      <c r="C18" s="8">
        <v>100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2:16" x14ac:dyDescent="0.3">
      <c r="B19" s="5" t="s">
        <v>10</v>
      </c>
      <c r="C19" s="8">
        <v>240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2:16" x14ac:dyDescent="0.3">
      <c r="B20" s="5" t="s">
        <v>11</v>
      </c>
      <c r="C20" s="7">
        <v>60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2:16" x14ac:dyDescent="0.3">
      <c r="B21" s="5" t="s">
        <v>12</v>
      </c>
      <c r="C21" s="8">
        <v>50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16" x14ac:dyDescent="0.3">
      <c r="B22" s="5" t="s">
        <v>35</v>
      </c>
      <c r="C22" s="8">
        <v>200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2:16" s="10" customFormat="1" x14ac:dyDescent="0.3">
      <c r="B23" s="9" t="s">
        <v>27</v>
      </c>
      <c r="C23" s="11">
        <f>IF(SUM(C12:C22)=0,0,SUM(C12:C22))</f>
        <v>1400</v>
      </c>
      <c r="D23" s="11">
        <f t="shared" ref="D23:N23" si="1">IF(SUM(D12:D22)=0,0,SUM(D12:D22))</f>
        <v>0</v>
      </c>
      <c r="E23" s="11">
        <f t="shared" si="1"/>
        <v>0</v>
      </c>
      <c r="F23" s="11">
        <f t="shared" si="1"/>
        <v>0</v>
      </c>
      <c r="G23" s="11">
        <f t="shared" si="1"/>
        <v>0</v>
      </c>
      <c r="H23" s="11">
        <f t="shared" si="1"/>
        <v>0</v>
      </c>
      <c r="I23" s="11">
        <f t="shared" si="1"/>
        <v>0</v>
      </c>
      <c r="J23" s="11">
        <f t="shared" si="1"/>
        <v>0</v>
      </c>
      <c r="K23" s="11">
        <f t="shared" si="1"/>
        <v>0</v>
      </c>
      <c r="L23" s="11">
        <f t="shared" si="1"/>
        <v>0</v>
      </c>
      <c r="M23" s="11">
        <f t="shared" si="1"/>
        <v>0</v>
      </c>
      <c r="N23" s="11">
        <f t="shared" si="1"/>
        <v>0</v>
      </c>
    </row>
    <row r="25" spans="2:16" ht="21.6" thickBot="1" x14ac:dyDescent="0.45">
      <c r="B25" s="3" t="s">
        <v>28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6" x14ac:dyDescent="0.3">
      <c r="B26" s="4" t="s">
        <v>30</v>
      </c>
      <c r="C26" s="7">
        <f>IF(C9="","",C9-C23)</f>
        <v>600</v>
      </c>
      <c r="D26" s="7">
        <f t="shared" ref="D26:N26" si="2">IF(D9="","",D9-D23)</f>
        <v>2000</v>
      </c>
      <c r="E26" s="7">
        <f t="shared" si="2"/>
        <v>2000</v>
      </c>
      <c r="F26" s="7">
        <f t="shared" si="2"/>
        <v>2000</v>
      </c>
      <c r="G26" s="7">
        <f t="shared" si="2"/>
        <v>2000</v>
      </c>
      <c r="H26" s="7">
        <f t="shared" si="2"/>
        <v>2000</v>
      </c>
      <c r="I26" s="7">
        <f t="shared" si="2"/>
        <v>2000</v>
      </c>
      <c r="J26" s="7">
        <f t="shared" si="2"/>
        <v>2000</v>
      </c>
      <c r="K26" s="7">
        <f t="shared" si="2"/>
        <v>2000</v>
      </c>
      <c r="L26" s="7">
        <f t="shared" si="2"/>
        <v>2000</v>
      </c>
      <c r="M26" s="7">
        <f t="shared" si="2"/>
        <v>2000</v>
      </c>
      <c r="N26" s="7">
        <f t="shared" si="2"/>
        <v>2000</v>
      </c>
      <c r="P26" s="16"/>
    </row>
    <row r="27" spans="2:16" x14ac:dyDescent="0.3">
      <c r="B27" s="5" t="s">
        <v>32</v>
      </c>
      <c r="C27" s="13">
        <f>IF(C9=0,"",C26/C9)</f>
        <v>0.3</v>
      </c>
      <c r="D27" s="14">
        <f>IF(D9="","",D26/D9)</f>
        <v>1</v>
      </c>
      <c r="E27" s="14">
        <f t="shared" ref="E27:N27" si="3">IF(E9="","",E26/E9)</f>
        <v>1</v>
      </c>
      <c r="F27" s="14">
        <f t="shared" si="3"/>
        <v>1</v>
      </c>
      <c r="G27" s="14">
        <f t="shared" si="3"/>
        <v>1</v>
      </c>
      <c r="H27" s="14">
        <f t="shared" si="3"/>
        <v>1</v>
      </c>
      <c r="I27" s="14">
        <f t="shared" si="3"/>
        <v>1</v>
      </c>
      <c r="J27" s="14">
        <f t="shared" si="3"/>
        <v>1</v>
      </c>
      <c r="K27" s="14">
        <f t="shared" si="3"/>
        <v>1</v>
      </c>
      <c r="L27" s="14">
        <f t="shared" si="3"/>
        <v>1</v>
      </c>
      <c r="M27" s="14">
        <f t="shared" si="3"/>
        <v>1</v>
      </c>
      <c r="N27" s="14">
        <f t="shared" si="3"/>
        <v>1</v>
      </c>
    </row>
    <row r="28" spans="2:16" x14ac:dyDescent="0.3">
      <c r="B28" s="5" t="s">
        <v>33</v>
      </c>
      <c r="C28" s="7">
        <f>C9*Relatórios!$F$9</f>
        <v>400</v>
      </c>
      <c r="D28" s="7">
        <f>D9*Relatórios!$F$9</f>
        <v>400</v>
      </c>
      <c r="E28" s="7">
        <f>E9*Relatórios!$F$9</f>
        <v>400</v>
      </c>
      <c r="F28" s="7">
        <f>F9*Relatórios!$F$9</f>
        <v>400</v>
      </c>
      <c r="G28" s="7">
        <f>G9*Relatórios!$F$9</f>
        <v>400</v>
      </c>
      <c r="H28" s="7">
        <f>H9*Relatórios!$F$9</f>
        <v>400</v>
      </c>
      <c r="I28" s="7">
        <f>I9*Relatórios!$F$9</f>
        <v>400</v>
      </c>
      <c r="J28" s="7">
        <f>J9*Relatórios!$F$9</f>
        <v>400</v>
      </c>
      <c r="K28" s="7">
        <f>K9*Relatórios!$F$9</f>
        <v>400</v>
      </c>
      <c r="L28" s="7">
        <f>L9*Relatórios!$F$9</f>
        <v>400</v>
      </c>
      <c r="M28" s="7">
        <f>M9*Relatórios!$F$9</f>
        <v>400</v>
      </c>
      <c r="N28" s="7">
        <f>N9*Relatórios!$F$9</f>
        <v>400</v>
      </c>
    </row>
    <row r="29" spans="2:16" s="10" customFormat="1" x14ac:dyDescent="0.3">
      <c r="B29" s="9" t="s">
        <v>29</v>
      </c>
      <c r="C29" s="12">
        <f>C26</f>
        <v>600</v>
      </c>
      <c r="D29" s="12">
        <f>IF(D26="","",D26+C29)</f>
        <v>2600</v>
      </c>
      <c r="E29" s="12">
        <f t="shared" ref="E29:N29" si="4">IF(E26="","",E26+D29)</f>
        <v>4600</v>
      </c>
      <c r="F29" s="12">
        <f t="shared" si="4"/>
        <v>6600</v>
      </c>
      <c r="G29" s="12">
        <f t="shared" si="4"/>
        <v>8600</v>
      </c>
      <c r="H29" s="12">
        <f t="shared" si="4"/>
        <v>10600</v>
      </c>
      <c r="I29" s="12">
        <f t="shared" si="4"/>
        <v>12600</v>
      </c>
      <c r="J29" s="12">
        <f t="shared" si="4"/>
        <v>14600</v>
      </c>
      <c r="K29" s="12">
        <f t="shared" si="4"/>
        <v>16600</v>
      </c>
      <c r="L29" s="12">
        <f t="shared" si="4"/>
        <v>18600</v>
      </c>
      <c r="M29" s="12">
        <f t="shared" si="4"/>
        <v>20600</v>
      </c>
      <c r="N29" s="12">
        <f t="shared" si="4"/>
        <v>22600</v>
      </c>
    </row>
    <row r="33" spans="3:14" x14ac:dyDescent="0.3"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67B66D1B-010F-4A69-A478-45D58BA39D2D}">
            <x14:iconSet iconSet="3Symbols">
              <x14:cfvo type="percent">
                <xm:f>0</xm:f>
              </x14:cfvo>
              <x14:cfvo type="num">
                <xm:f>0</xm:f>
              </x14:cfvo>
              <x14:cfvo type="num">
                <xm:f>Relatórios!$F$9</xm:f>
              </x14:cfvo>
            </x14:iconSet>
          </x14:cfRule>
          <xm:sqref>C27:N27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6:P19"/>
  <sheetViews>
    <sheetView workbookViewId="0">
      <selection activeCell="P12" sqref="P12:AB17"/>
    </sheetView>
  </sheetViews>
  <sheetFormatPr defaultRowHeight="14.4" x14ac:dyDescent="0.3"/>
  <sheetData>
    <row r="6" spans="9:16" x14ac:dyDescent="0.3">
      <c r="J6" s="1">
        <f>VLOOKUP(Relatórios!F5,meses,2)</f>
        <v>1</v>
      </c>
    </row>
    <row r="8" spans="9:16" x14ac:dyDescent="0.3">
      <c r="I8" s="1" t="s">
        <v>17</v>
      </c>
      <c r="J8" s="1">
        <v>4</v>
      </c>
      <c r="M8" t="s">
        <v>14</v>
      </c>
      <c r="P8" t="str">
        <f>"Despesas de "&amp;Relatórios!F5</f>
        <v>Despesas de Janeiro</v>
      </c>
    </row>
    <row r="9" spans="9:16" x14ac:dyDescent="0.3">
      <c r="I9" s="1" t="s">
        <v>21</v>
      </c>
      <c r="J9" s="1">
        <v>8</v>
      </c>
      <c r="M9" t="s">
        <v>15</v>
      </c>
    </row>
    <row r="10" spans="9:16" x14ac:dyDescent="0.3">
      <c r="I10" s="1" t="s">
        <v>25</v>
      </c>
      <c r="J10" s="1">
        <v>12</v>
      </c>
      <c r="M10" t="s">
        <v>16</v>
      </c>
    </row>
    <row r="11" spans="9:16" x14ac:dyDescent="0.3">
      <c r="I11" s="1" t="s">
        <v>15</v>
      </c>
      <c r="J11" s="1">
        <v>2</v>
      </c>
      <c r="M11" t="s">
        <v>17</v>
      </c>
    </row>
    <row r="12" spans="9:16" x14ac:dyDescent="0.3">
      <c r="I12" s="1" t="s">
        <v>14</v>
      </c>
      <c r="J12" s="1">
        <v>1</v>
      </c>
      <c r="M12" t="s">
        <v>18</v>
      </c>
    </row>
    <row r="13" spans="9:16" x14ac:dyDescent="0.3">
      <c r="I13" s="1" t="s">
        <v>20</v>
      </c>
      <c r="J13" s="1">
        <v>7</v>
      </c>
      <c r="M13" t="s">
        <v>19</v>
      </c>
    </row>
    <row r="14" spans="9:16" x14ac:dyDescent="0.3">
      <c r="I14" s="1" t="s">
        <v>19</v>
      </c>
      <c r="J14" s="1">
        <v>6</v>
      </c>
      <c r="M14" t="s">
        <v>20</v>
      </c>
    </row>
    <row r="15" spans="9:16" x14ac:dyDescent="0.3">
      <c r="I15" s="1" t="s">
        <v>18</v>
      </c>
      <c r="J15" s="1">
        <v>5</v>
      </c>
      <c r="M15" t="s">
        <v>21</v>
      </c>
    </row>
    <row r="16" spans="9:16" x14ac:dyDescent="0.3">
      <c r="I16" s="1" t="s">
        <v>16</v>
      </c>
      <c r="J16" s="1">
        <v>3</v>
      </c>
      <c r="M16" t="s">
        <v>22</v>
      </c>
    </row>
    <row r="17" spans="9:13" x14ac:dyDescent="0.3">
      <c r="I17" s="1" t="s">
        <v>24</v>
      </c>
      <c r="J17" s="1">
        <v>11</v>
      </c>
      <c r="M17" t="s">
        <v>23</v>
      </c>
    </row>
    <row r="18" spans="9:13" x14ac:dyDescent="0.3">
      <c r="I18" s="1" t="s">
        <v>23</v>
      </c>
      <c r="J18" s="1">
        <v>10</v>
      </c>
      <c r="M18" t="s">
        <v>24</v>
      </c>
    </row>
    <row r="19" spans="9:13" x14ac:dyDescent="0.3">
      <c r="I19" s="1" t="s">
        <v>22</v>
      </c>
      <c r="J19" s="1">
        <v>9</v>
      </c>
      <c r="M19" t="s">
        <v>25</v>
      </c>
    </row>
  </sheetData>
  <sortState ref="I8:J19">
    <sortCondition ref="I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Início</vt:lpstr>
      <vt:lpstr>Relatórios</vt:lpstr>
      <vt:lpstr>Planilhas de Gastos Mensais</vt:lpstr>
      <vt:lpstr>Sheet2</vt:lpstr>
      <vt:lpstr>despesas</vt:lpstr>
      <vt:lpstr>meses</vt:lpstr>
      <vt:lpstr>poupança</vt:lpstr>
      <vt:lpstr>PoupançaAc</vt:lpstr>
      <vt:lpstr>PoupançaMensal</vt:lpstr>
      <vt:lpstr>receitas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Rocha</dc:creator>
  <cp:lastModifiedBy>Gilton Queiroz do Nascimento Júnior</cp:lastModifiedBy>
  <dcterms:created xsi:type="dcterms:W3CDTF">2014-02-06T14:11:19Z</dcterms:created>
  <dcterms:modified xsi:type="dcterms:W3CDTF">2016-08-24T17:59:19Z</dcterms:modified>
</cp:coreProperties>
</file>